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8195" windowHeight="8505"/>
  </bookViews>
  <sheets>
    <sheet name="Sheet1" sheetId="1" r:id="rId1"/>
  </sheets>
  <externalReferences>
    <externalReference r:id="rId2"/>
  </externalReferences>
  <definedNames>
    <definedName name="Beta">[1]with_Z!$C$11</definedName>
    <definedName name="beta_frac">[1]with_Z2!$C$3</definedName>
    <definedName name="E_0">[1]with_S!#REF!</definedName>
    <definedName name="h">[1]with_S!$C$10</definedName>
    <definedName name="ln_R0">Sheet1!$D$16</definedName>
    <definedName name="PPR">[1]with_S!$C$23</definedName>
    <definedName name="PPR0">[1]with_S!$C$6</definedName>
    <definedName name="Pups_0">[1]with_S!$C$16</definedName>
    <definedName name="R_0">[1]with_S!$C$9</definedName>
    <definedName name="Recr_virgin_adj">Sheet1!$D$21</definedName>
    <definedName name="S_0">[1]with_S!$C$15</definedName>
    <definedName name="S_20">[1]with_S!$C$18</definedName>
    <definedName name="sfrac" localSheetId="0">Sheet1!$D$17</definedName>
    <definedName name="Sfrac">[1]with_S!$C$11</definedName>
    <definedName name="shape">Sheet1!$D$18</definedName>
    <definedName name="sigmaR">[1]with_Z!$C$22</definedName>
    <definedName name="Smax">[1]with_S!$C$14</definedName>
    <definedName name="SPB_virgin_adj">Sheet1!$D$22</definedName>
    <definedName name="SRZ_0">Sheet1!$D$24</definedName>
    <definedName name="SRZ_max">Sheet1!$D$26</definedName>
    <definedName name="X_frac">[1]with_Z2!$C$2</definedName>
    <definedName name="z">[1]with_S!$C$19</definedName>
    <definedName name="Z_0">[1]with_Z!$C$19</definedName>
    <definedName name="Z_max">[1]with_Z!$C$20</definedName>
  </definedNames>
  <calcPr calcId="145621"/>
</workbook>
</file>

<file path=xl/calcChain.xml><?xml version="1.0" encoding="utf-8"?>
<calcChain xmlns="http://schemas.openxmlformats.org/spreadsheetml/2006/main">
  <c r="D22" i="1" l="1"/>
  <c r="D21" i="1"/>
  <c r="D24" i="1" l="1"/>
  <c r="D26" i="1" s="1"/>
  <c r="B33" i="1" l="1"/>
  <c r="C33" i="1" s="1"/>
  <c r="B72" i="1"/>
  <c r="C72" i="1" s="1"/>
  <c r="B68" i="1"/>
  <c r="C68" i="1" s="1"/>
  <c r="B64" i="1"/>
  <c r="C64" i="1" s="1"/>
  <c r="B60" i="1"/>
  <c r="C60" i="1" s="1"/>
  <c r="B56" i="1"/>
  <c r="C56" i="1" s="1"/>
  <c r="B50" i="1"/>
  <c r="C50" i="1" s="1"/>
  <c r="B46" i="1"/>
  <c r="C46" i="1" s="1"/>
  <c r="B42" i="1"/>
  <c r="C42" i="1" s="1"/>
  <c r="B38" i="1"/>
  <c r="C38" i="1" s="1"/>
  <c r="B34" i="1"/>
  <c r="C34" i="1" s="1"/>
  <c r="B75" i="1"/>
  <c r="C75" i="1" s="1"/>
  <c r="B73" i="1"/>
  <c r="C73" i="1" s="1"/>
  <c r="B71" i="1"/>
  <c r="C71" i="1" s="1"/>
  <c r="B69" i="1"/>
  <c r="C69" i="1" s="1"/>
  <c r="B67" i="1"/>
  <c r="C67" i="1" s="1"/>
  <c r="B65" i="1"/>
  <c r="C65" i="1" s="1"/>
  <c r="B63" i="1"/>
  <c r="C63" i="1" s="1"/>
  <c r="B61" i="1"/>
  <c r="C61" i="1" s="1"/>
  <c r="B59" i="1"/>
  <c r="C59" i="1" s="1"/>
  <c r="B57" i="1"/>
  <c r="C57" i="1" s="1"/>
  <c r="B55" i="1"/>
  <c r="C55" i="1" s="1"/>
  <c r="B53" i="1"/>
  <c r="C53" i="1" s="1"/>
  <c r="B51" i="1"/>
  <c r="C51" i="1" s="1"/>
  <c r="B49" i="1"/>
  <c r="C49" i="1" s="1"/>
  <c r="B47" i="1"/>
  <c r="C47" i="1" s="1"/>
  <c r="B45" i="1"/>
  <c r="C45" i="1" s="1"/>
  <c r="B43" i="1"/>
  <c r="C43" i="1" s="1"/>
  <c r="B41" i="1"/>
  <c r="C41" i="1" s="1"/>
  <c r="B39" i="1"/>
  <c r="C39" i="1" s="1"/>
  <c r="B37" i="1"/>
  <c r="C37" i="1" s="1"/>
  <c r="B35" i="1"/>
  <c r="C35" i="1" s="1"/>
  <c r="B31" i="1"/>
  <c r="C31" i="1" s="1"/>
  <c r="B74" i="1"/>
  <c r="C74" i="1" s="1"/>
  <c r="B70" i="1"/>
  <c r="C70" i="1" s="1"/>
  <c r="B66" i="1"/>
  <c r="C66" i="1" s="1"/>
  <c r="B62" i="1"/>
  <c r="C62" i="1" s="1"/>
  <c r="B58" i="1"/>
  <c r="C58" i="1" s="1"/>
  <c r="B54" i="1"/>
  <c r="C54" i="1" s="1"/>
  <c r="B52" i="1"/>
  <c r="C52" i="1" s="1"/>
  <c r="B48" i="1"/>
  <c r="C48" i="1" s="1"/>
  <c r="B44" i="1"/>
  <c r="C44" i="1" s="1"/>
  <c r="B40" i="1"/>
  <c r="C40" i="1" s="1"/>
  <c r="B36" i="1"/>
  <c r="C36" i="1" s="1"/>
  <c r="B32" i="1"/>
  <c r="C32" i="1" s="1"/>
</calcChain>
</file>

<file path=xl/sharedStrings.xml><?xml version="1.0" encoding="utf-8"?>
<sst xmlns="http://schemas.openxmlformats.org/spreadsheetml/2006/main" count="19" uniqueCount="19">
  <si>
    <t>SRPARM(1)</t>
  </si>
  <si>
    <t>ln_R0</t>
  </si>
  <si>
    <t>SRPARM(2)</t>
  </si>
  <si>
    <t>sfrac</t>
  </si>
  <si>
    <t>SRPARM(3)</t>
  </si>
  <si>
    <t>shape</t>
  </si>
  <si>
    <t>exp(ln_R0)</t>
  </si>
  <si>
    <t>Recr_virgin_adj</t>
  </si>
  <si>
    <t>SPB_virgin_adj</t>
  </si>
  <si>
    <t>ln(unfished recruits per spawner)</t>
  </si>
  <si>
    <t>SRZ_0</t>
  </si>
  <si>
    <t>maximum survival rate</t>
  </si>
  <si>
    <t>SRZ_max</t>
  </si>
  <si>
    <t>SRZ_surv</t>
  </si>
  <si>
    <t>Depletion</t>
  </si>
  <si>
    <t>survival</t>
  </si>
  <si>
    <t>recruitment</t>
  </si>
  <si>
    <t>SPR_0</t>
  </si>
  <si>
    <t>spawners  at unfished; units are total population fecundity in terms of pups (prerecruits) produced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</si>
</sst>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02405949256338E-2"/>
          <c:y val="5.1400554097404488E-2"/>
          <c:w val="0.78849453193350827"/>
          <c:h val="0.8326195683872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Sheet1!$B$30</c:f>
              <c:strCache>
                <c:ptCount val="1"/>
                <c:pt idx="0">
                  <c:v>survival</c:v>
                </c:pt>
              </c:strCache>
            </c:strRef>
          </c:tx>
          <c:marker>
            <c:symbol val="none"/>
          </c:marker>
          <c:xVal>
            <c:numRef>
              <c:f>Sheet1!$A$31:$A$75</c:f>
              <c:numCache>
                <c:formatCode>General</c:formatCode>
                <c:ptCount val="45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</c:numCache>
            </c:numRef>
          </c:xVal>
          <c:yVal>
            <c:numRef>
              <c:f>Sheet1!$B$31:$B$75</c:f>
              <c:numCache>
                <c:formatCode>General</c:formatCode>
                <c:ptCount val="45"/>
                <c:pt idx="0">
                  <c:v>0.35355339059327379</c:v>
                </c:pt>
                <c:pt idx="1">
                  <c:v>0.3444818792314262</c:v>
                </c:pt>
                <c:pt idx="2">
                  <c:v>0.33564312569506588</c:v>
                </c:pt>
                <c:pt idx="3">
                  <c:v>0.32703115785858283</c:v>
                </c:pt>
                <c:pt idx="4">
                  <c:v>0.31864015682981556</c:v>
                </c:pt>
                <c:pt idx="5">
                  <c:v>0.310464453018371</c:v>
                </c:pt>
                <c:pt idx="6">
                  <c:v>0.30249852230482316</c:v>
                </c:pt>
                <c:pt idx="7">
                  <c:v>0.29473698230820322</c:v>
                </c:pt>
                <c:pt idx="8">
                  <c:v>0.28717458874925883</c:v>
                </c:pt>
                <c:pt idx="9">
                  <c:v>0.2798062319070253</c:v>
                </c:pt>
                <c:pt idx="10">
                  <c:v>0.27262693316631442</c:v>
                </c:pt>
                <c:pt idx="11">
                  <c:v>0.26563184165378823</c:v>
                </c:pt>
                <c:pt idx="12">
                  <c:v>0.2588162309603444</c:v>
                </c:pt>
                <c:pt idx="13">
                  <c:v>0.2521754959475998</c:v>
                </c:pt>
                <c:pt idx="14">
                  <c:v>0.24570514963631276</c:v>
                </c:pt>
                <c:pt idx="15">
                  <c:v>0.23940082017464345</c:v>
                </c:pt>
                <c:pt idx="16">
                  <c:v>0.23325824788420191</c:v>
                </c:pt>
                <c:pt idx="17">
                  <c:v>0.22727328238188982</c:v>
                </c:pt>
                <c:pt idx="18">
                  <c:v>0.22144187977559016</c:v>
                </c:pt>
                <c:pt idx="19">
                  <c:v>0.21576009993180958</c:v>
                </c:pt>
                <c:pt idx="20">
                  <c:v>0.21022410381342868</c:v>
                </c:pt>
                <c:pt idx="21">
                  <c:v>0.20483015088576009</c:v>
                </c:pt>
                <c:pt idx="22">
                  <c:v>0.19957459658916249</c:v>
                </c:pt>
                <c:pt idx="23">
                  <c:v>0.19445388987650236</c:v>
                </c:pt>
                <c:pt idx="24">
                  <c:v>0.1894645708137998</c:v>
                </c:pt>
                <c:pt idx="25">
                  <c:v>0.18460326824243745</c:v>
                </c:pt>
                <c:pt idx="26">
                  <c:v>0.17986669750135251</c:v>
                </c:pt>
                <c:pt idx="27">
                  <c:v>0.17525165820767319</c:v>
                </c:pt>
                <c:pt idx="28">
                  <c:v>0.17075503209429949</c:v>
                </c:pt>
                <c:pt idx="29">
                  <c:v>0.16637378090296792</c:v>
                </c:pt>
                <c:pt idx="30">
                  <c:v>0.16210494433137623</c:v>
                </c:pt>
                <c:pt idx="31">
                  <c:v>0.15794563803298056</c:v>
                </c:pt>
                <c:pt idx="32">
                  <c:v>0.15389305166811457</c:v>
                </c:pt>
                <c:pt idx="33">
                  <c:v>0.14994444700511278</c:v>
                </c:pt>
                <c:pt idx="34">
                  <c:v>0.14609715607015572</c:v>
                </c:pt>
                <c:pt idx="35">
                  <c:v>0.14234857934458647</c:v>
                </c:pt>
                <c:pt idx="36">
                  <c:v>0.13869618400848066</c:v>
                </c:pt>
                <c:pt idx="37">
                  <c:v>0.13513750222928303</c:v>
                </c:pt>
                <c:pt idx="38">
                  <c:v>0.13167012949435453</c:v>
                </c:pt>
                <c:pt idx="39">
                  <c:v>0.12829172298630304</c:v>
                </c:pt>
                <c:pt idx="40">
                  <c:v>0.12500000000000003</c:v>
                </c:pt>
                <c:pt idx="41">
                  <c:v>0.12179273640021342</c:v>
                </c:pt>
                <c:pt idx="42">
                  <c:v>0.1186677651188149</c:v>
                </c:pt>
                <c:pt idx="43">
                  <c:v>0.11562297469054608</c:v>
                </c:pt>
                <c:pt idx="44">
                  <c:v>0.1126563078263538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363456"/>
        <c:axId val="183364992"/>
      </c:scatterChart>
      <c:scatterChart>
        <c:scatterStyle val="lineMarker"/>
        <c:varyColors val="0"/>
        <c:ser>
          <c:idx val="1"/>
          <c:order val="1"/>
          <c:tx>
            <c:strRef>
              <c:f>Sheet1!$C$30</c:f>
              <c:strCache>
                <c:ptCount val="1"/>
                <c:pt idx="0">
                  <c:v>recruitment</c:v>
                </c:pt>
              </c:strCache>
            </c:strRef>
          </c:tx>
          <c:marker>
            <c:symbol val="none"/>
          </c:marker>
          <c:xVal>
            <c:numRef>
              <c:f>Sheet1!$A$31:$A$75</c:f>
              <c:numCache>
                <c:formatCode>General</c:formatCode>
                <c:ptCount val="45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</c:numCache>
            </c:numRef>
          </c:xVal>
          <c:yVal>
            <c:numRef>
              <c:f>Sheet1!$C$31:$C$75</c:f>
              <c:numCache>
                <c:formatCode>General</c:formatCode>
                <c:ptCount val="45"/>
                <c:pt idx="0">
                  <c:v>0</c:v>
                </c:pt>
                <c:pt idx="1">
                  <c:v>205.37720185721281</c:v>
                </c:pt>
                <c:pt idx="2">
                  <c:v>400.21522253454299</c:v>
                </c:pt>
                <c:pt idx="3">
                  <c:v>584.91968521802801</c:v>
                </c:pt>
                <c:pt idx="4">
                  <c:v>759.88233639525413</c:v>
                </c:pt>
                <c:pt idx="5">
                  <c:v>925.48149091765447</c:v>
                </c:pt>
                <c:pt idx="6">
                  <c:v>1082.0824633594596</c:v>
                </c:pt>
                <c:pt idx="7">
                  <c:v>1230.0379860835008</c:v>
                </c:pt>
                <c:pt idx="8">
                  <c:v>1369.6886144120431</c:v>
                </c:pt>
                <c:pt idx="9">
                  <c:v>1501.3631192891348</c:v>
                </c:pt>
                <c:pt idx="10">
                  <c:v>1625.3788678096328</c:v>
                </c:pt>
                <c:pt idx="11">
                  <c:v>1742.0421919790201</c:v>
                </c:pt>
                <c:pt idx="12">
                  <c:v>1851.6487460574606</c:v>
                </c:pt>
                <c:pt idx="13">
                  <c:v>1954.4838528311373</c:v>
                </c:pt>
                <c:pt idx="14">
                  <c:v>2050.8228391438183</c:v>
                </c:pt>
                <c:pt idx="15">
                  <c:v>2140.9313610118315</c:v>
                </c:pt>
                <c:pt idx="16">
                  <c:v>2225.0657186360672</c:v>
                </c:pt>
                <c:pt idx="17">
                  <c:v>2303.4731616154472</c:v>
                </c:pt>
                <c:pt idx="18">
                  <c:v>2376.3921846572866</c:v>
                </c:pt>
                <c:pt idx="19">
                  <c:v>2444.0528140712672</c:v>
                </c:pt>
                <c:pt idx="20">
                  <c:v>2506.6768853253188</c:v>
                </c:pt>
                <c:pt idx="21">
                  <c:v>2564.4783119334493</c:v>
                </c:pt>
                <c:pt idx="22">
                  <c:v>2617.6633459376171</c:v>
                </c:pt>
                <c:pt idx="23">
                  <c:v>2666.4308302379845</c:v>
                </c:pt>
                <c:pt idx="24">
                  <c:v>2710.9724430183819</c:v>
                </c:pt>
                <c:pt idx="25">
                  <c:v>2751.472934506503</c:v>
                </c:pt>
                <c:pt idx="26">
                  <c:v>2788.1103563012716</c:v>
                </c:pt>
                <c:pt idx="27">
                  <c:v>2821.0562834929406</c:v>
                </c:pt>
                <c:pt idx="28">
                  <c:v>2850.4760297947846</c:v>
                </c:pt>
                <c:pt idx="29">
                  <c:v>2876.52885589879</c:v>
                </c:pt>
                <c:pt idx="30">
                  <c:v>2899.3681712614239</c:v>
                </c:pt>
                <c:pt idx="31">
                  <c:v>2919.1417295194542</c:v>
                </c:pt>
                <c:pt idx="32">
                  <c:v>2935.9918177298659</c:v>
                </c:pt>
                <c:pt idx="33">
                  <c:v>2950.0554396221441</c:v>
                </c:pt>
                <c:pt idx="34">
                  <c:v>2961.4644930456056</c:v>
                </c:pt>
                <c:pt idx="35">
                  <c:v>2970.3459417890176</c:v>
                </c:pt>
                <c:pt idx="36">
                  <c:v>2976.8219819444853</c:v>
                </c:pt>
                <c:pt idx="37">
                  <c:v>2981.0102029824543</c:v>
                </c:pt>
                <c:pt idx="38">
                  <c:v>2983.0237436997122</c:v>
                </c:pt>
                <c:pt idx="39">
                  <c:v>2982.9714431974462</c:v>
                </c:pt>
                <c:pt idx="40">
                  <c:v>2980.9579870417288</c:v>
                </c:pt>
                <c:pt idx="41">
                  <c:v>2977.0840487542487</c:v>
                </c:pt>
                <c:pt idx="42">
                  <c:v>2971.4464267767139</c:v>
                </c:pt>
                <c:pt idx="43">
                  <c:v>2964.1381770480398</c:v>
                </c:pt>
                <c:pt idx="44">
                  <c:v>2955.2487413292884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396992"/>
        <c:axId val="183395456"/>
      </c:scatterChart>
      <c:valAx>
        <c:axId val="18336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3364992"/>
        <c:crosses val="autoZero"/>
        <c:crossBetween val="midCat"/>
      </c:valAx>
      <c:valAx>
        <c:axId val="18336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3363456"/>
        <c:crosses val="autoZero"/>
        <c:crossBetween val="midCat"/>
      </c:valAx>
      <c:valAx>
        <c:axId val="1833954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83396992"/>
        <c:crosses val="max"/>
        <c:crossBetween val="midCat"/>
      </c:valAx>
      <c:valAx>
        <c:axId val="183396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33954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3987423447069112"/>
          <c:y val="0.61072725284339457"/>
          <c:w val="0.21845909886264217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261258</xdr:colOff>
      <xdr:row>13</xdr:row>
      <xdr:rowOff>54430</xdr:rowOff>
    </xdr:to>
    <xdr:sp macro="" textlink="">
      <xdr:nvSpPr>
        <xdr:cNvPr id="2" name="TextBox 1"/>
        <xdr:cNvSpPr txBox="1"/>
      </xdr:nvSpPr>
      <xdr:spPr>
        <a:xfrm>
          <a:off x="0" y="381000"/>
          <a:ext cx="9795783" cy="2149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//  ProgLabel_43.3.7  survival based</a:t>
          </a:r>
        </a:p>
        <a:p>
          <a:r>
            <a:rPr lang="en-US" sz="1100"/>
            <a:t>      case 7:  // survival based, so constrained such that recruits cannot exceed fecundity</a:t>
          </a:r>
        </a:p>
        <a:p>
          <a:r>
            <a:rPr lang="en-US" sz="1100"/>
            <a:t>      {</a:t>
          </a:r>
        </a:p>
        <a:p>
          <a:r>
            <a:rPr lang="en-US" sz="1100"/>
            <a:t>        // PPR_0=SPB_virgin_adj/Recr_virgin_adj;  //  pups per recruit at virgin</a:t>
          </a:r>
        </a:p>
        <a:p>
          <a:r>
            <a:rPr lang="en-US" sz="1100"/>
            <a:t>        // Surv_0=1./PPR_0;   //  recruits per pup at virgin</a:t>
          </a:r>
        </a:p>
        <a:p>
          <a:r>
            <a:rPr lang="en-US" sz="1100"/>
            <a:t>        // Pups_0=SPB_virgin_adj;  //  total population fecundity is the number of pups produced</a:t>
          </a:r>
        </a:p>
        <a:p>
          <a:r>
            <a:rPr lang="en-US" sz="1100"/>
            <a:t>        // Sfrac=SR_parm(2);</a:t>
          </a:r>
        </a:p>
        <a:p>
          <a:r>
            <a:rPr lang="en-US" sz="1100"/>
            <a:t>        SRZ_0=log(1.0/(SPB_virgin_adj/Recr_virgin_adj));</a:t>
          </a:r>
        </a:p>
        <a:p>
          <a:r>
            <a:rPr lang="en-US" sz="1100"/>
            <a:t>        SRZ_max=SRZ_0+SR_parm(2)*(0.0-SRZ_0);</a:t>
          </a:r>
        </a:p>
        <a:p>
          <a:r>
            <a:rPr lang="en-US" sz="1100"/>
            <a:t>        SRZ_surv=mfexp((1.-pow((SPB_curr_adj/SPB_virgin_adj),SR_parm(3)) )*(SRZ_max-SRZ_0)+SRZ_0);  //  survival</a:t>
          </a:r>
        </a:p>
        <a:p>
          <a:r>
            <a:rPr lang="en-US" sz="1100"/>
            <a:t>        NewRecruits=SPB_curr_adj*SRZ_surv;</a:t>
          </a:r>
        </a:p>
        <a:p>
          <a:endParaRPr lang="en-US" sz="1100"/>
        </a:p>
      </xdr:txBody>
    </xdr:sp>
    <xdr:clientData/>
  </xdr:twoCellAnchor>
  <xdr:twoCellAnchor>
    <xdr:from>
      <xdr:col>4</xdr:col>
      <xdr:colOff>442912</xdr:colOff>
      <xdr:row>14</xdr:row>
      <xdr:rowOff>104775</xdr:rowOff>
    </xdr:from>
    <xdr:to>
      <xdr:col>11</xdr:col>
      <xdr:colOff>185737</xdr:colOff>
      <xdr:row>26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cruitment%20in%20terms%20of%20survival%20with%20equil%206-29-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th_S"/>
      <sheetName val="with_Z"/>
      <sheetName val="Plots"/>
      <sheetName val="with_Z2"/>
      <sheetName val="Sheet1"/>
    </sheetNames>
    <sheetDataSet>
      <sheetData sheetId="0">
        <row r="6">
          <cell r="C6">
            <v>20</v>
          </cell>
        </row>
        <row r="9">
          <cell r="C9">
            <v>10000</v>
          </cell>
        </row>
        <row r="10">
          <cell r="C10">
            <v>0.2</v>
          </cell>
        </row>
        <row r="11">
          <cell r="C11">
            <v>0.8</v>
          </cell>
        </row>
        <row r="14">
          <cell r="C14">
            <v>0.81</v>
          </cell>
        </row>
        <row r="15">
          <cell r="C15">
            <v>0.05</v>
          </cell>
        </row>
        <row r="16">
          <cell r="C16">
            <v>200000</v>
          </cell>
        </row>
        <row r="18">
          <cell r="C18">
            <v>0.20200000000000001</v>
          </cell>
        </row>
        <row r="19">
          <cell r="C19">
            <v>0.13864688385321397</v>
          </cell>
        </row>
        <row r="23">
          <cell r="C23">
            <v>15</v>
          </cell>
        </row>
      </sheetData>
      <sheetData sheetId="1">
        <row r="11">
          <cell r="C11">
            <v>20</v>
          </cell>
        </row>
        <row r="19">
          <cell r="C19">
            <v>-2.0095554142156695</v>
          </cell>
        </row>
        <row r="20">
          <cell r="C20">
            <v>-0.80382216568626785</v>
          </cell>
        </row>
        <row r="22">
          <cell r="C22">
            <v>1E-4</v>
          </cell>
        </row>
      </sheetData>
      <sheetData sheetId="2"/>
      <sheetData sheetId="3">
        <row r="2">
          <cell r="C2">
            <v>0.5</v>
          </cell>
        </row>
        <row r="3">
          <cell r="C3">
            <v>0.99</v>
          </cell>
        </row>
      </sheetData>
      <sheetData sheetId="4">
        <row r="29">
          <cell r="B29" t="str">
            <v>survival</v>
          </cell>
          <cell r="C29" t="str">
            <v>recruitment</v>
          </cell>
        </row>
        <row r="30">
          <cell r="A30">
            <v>0</v>
          </cell>
          <cell r="B30">
            <v>0.5</v>
          </cell>
          <cell r="C30">
            <v>0</v>
          </cell>
        </row>
        <row r="31">
          <cell r="A31">
            <v>2.5000000000000001E-2</v>
          </cell>
          <cell r="B31">
            <v>0.44809797657111988</v>
          </cell>
          <cell r="C31">
            <v>133.57612422369172</v>
          </cell>
        </row>
        <row r="32">
          <cell r="A32">
            <v>0.05</v>
          </cell>
          <cell r="B32">
            <v>0.42821083396195436</v>
          </cell>
          <cell r="C32">
            <v>255.29570112733748</v>
          </cell>
        </row>
        <row r="33">
          <cell r="A33">
            <v>7.4999999999999997E-2</v>
          </cell>
          <cell r="B33">
            <v>0.41355144703564423</v>
          </cell>
          <cell r="C33">
            <v>369.83384672807034</v>
          </cell>
        </row>
        <row r="34">
          <cell r="A34">
            <v>0.1</v>
          </cell>
          <cell r="B34">
            <v>0.40158359321426373</v>
          </cell>
          <cell r="C34">
            <v>478.84152786279043</v>
          </cell>
        </row>
        <row r="35">
          <cell r="A35">
            <v>0.125</v>
          </cell>
          <cell r="B35">
            <v>0.39132701367784017</v>
          </cell>
          <cell r="C35">
            <v>583.26469348407261</v>
          </cell>
        </row>
        <row r="36">
          <cell r="A36">
            <v>0.15</v>
          </cell>
          <cell r="B36">
            <v>0.38228000968937742</v>
          </cell>
          <cell r="C36">
            <v>683.73638890196332</v>
          </cell>
        </row>
        <row r="37">
          <cell r="A37">
            <v>0.17499999999999999</v>
          </cell>
          <cell r="B37">
            <v>0.37414515204121535</v>
          </cell>
          <cell r="C37">
            <v>780.71768550314175</v>
          </cell>
        </row>
        <row r="38">
          <cell r="A38">
            <v>0.2</v>
          </cell>
          <cell r="B38">
            <v>0.36672903664478484</v>
          </cell>
          <cell r="C38">
            <v>874.56308069311217</v>
          </cell>
        </row>
        <row r="39">
          <cell r="A39">
            <v>0.22500000000000001</v>
          </cell>
          <cell r="B39">
            <v>0.35989759108694258</v>
          </cell>
          <cell r="C39">
            <v>965.55563880092939</v>
          </cell>
        </row>
        <row r="40">
          <cell r="A40">
            <v>0.25</v>
          </cell>
          <cell r="B40">
            <v>0.35355339059327379</v>
          </cell>
          <cell r="C40">
            <v>1053.9278035347033</v>
          </cell>
        </row>
        <row r="41">
          <cell r="A41">
            <v>0.27500000000000002</v>
          </cell>
          <cell r="B41">
            <v>0.3476230316973174</v>
          </cell>
          <cell r="C41">
            <v>1139.8746180995561</v>
          </cell>
        </row>
        <row r="42">
          <cell r="A42">
            <v>0.3</v>
          </cell>
          <cell r="B42">
            <v>0.34204959869055057</v>
          </cell>
          <cell r="C42">
            <v>1223.5625798172175</v>
          </cell>
        </row>
        <row r="43">
          <cell r="A43">
            <v>0.32500000000000001</v>
          </cell>
          <cell r="B43">
            <v>0.33678791766101673</v>
          </cell>
          <cell r="C43">
            <v>1305.1358230179878</v>
          </cell>
        </row>
        <row r="44">
          <cell r="A44">
            <v>0.35</v>
          </cell>
          <cell r="B44">
            <v>0.3318014328825647</v>
          </cell>
          <cell r="C44">
            <v>1384.7205840484394</v>
          </cell>
        </row>
        <row r="45">
          <cell r="A45">
            <v>0.375</v>
          </cell>
          <cell r="B45">
            <v>0.32706007550598987</v>
          </cell>
          <cell r="C45">
            <v>1462.4285164830767</v>
          </cell>
        </row>
        <row r="46">
          <cell r="A46">
            <v>0.4</v>
          </cell>
          <cell r="B46">
            <v>0.32253876467775855</v>
          </cell>
          <cell r="C46">
            <v>1538.359210714779</v>
          </cell>
        </row>
        <row r="47">
          <cell r="A47">
            <v>0.42499999999999999</v>
          </cell>
          <cell r="B47">
            <v>0.31821632594088622</v>
          </cell>
          <cell r="C47">
            <v>1612.6021473149497</v>
          </cell>
        </row>
        <row r="48">
          <cell r="A48">
            <v>0.45</v>
          </cell>
          <cell r="B48">
            <v>0.31407469323945486</v>
          </cell>
          <cell r="C48">
            <v>1685.2382376117005</v>
          </cell>
        </row>
        <row r="49">
          <cell r="A49">
            <v>0.47499999999999998</v>
          </cell>
          <cell r="B49">
            <v>0.31009830867430366</v>
          </cell>
          <cell r="C49">
            <v>1756.3410570205137</v>
          </cell>
        </row>
        <row r="50">
          <cell r="A50">
            <v>0.5</v>
          </cell>
          <cell r="B50">
            <v>0.30627366326803296</v>
          </cell>
          <cell r="C50">
            <v>1825.9778454787433</v>
          </cell>
        </row>
        <row r="51">
          <cell r="A51">
            <v>0.52500000000000002</v>
          </cell>
          <cell r="B51">
            <v>0.30258894028264871</v>
          </cell>
          <cell r="C51">
            <v>1894.210328484714</v>
          </cell>
        </row>
        <row r="52">
          <cell r="A52">
            <v>0.55000000000000004</v>
          </cell>
          <cell r="B52">
            <v>0.29903373444038944</v>
          </cell>
          <cell r="C52">
            <v>1961.0953979649869</v>
          </cell>
        </row>
        <row r="53">
          <cell r="A53">
            <v>0.57499999999999996</v>
          </cell>
          <cell r="B53">
            <v>0.29559882821140288</v>
          </cell>
          <cell r="C53">
            <v>2026.6856822090012</v>
          </cell>
        </row>
        <row r="54">
          <cell r="A54">
            <v>0.6</v>
          </cell>
          <cell r="B54">
            <v>0.29227601161622091</v>
          </cell>
          <cell r="C54">
            <v>2091.0300269953791</v>
          </cell>
        </row>
        <row r="55">
          <cell r="A55">
            <v>0.625</v>
          </cell>
          <cell r="B55">
            <v>0.28905793563570437</v>
          </cell>
          <cell r="C55">
            <v>2154.1739048776171</v>
          </cell>
        </row>
        <row r="56">
          <cell r="A56">
            <v>0.65</v>
          </cell>
          <cell r="B56">
            <v>0.28593799187991253</v>
          </cell>
          <cell r="C56">
            <v>2216.1597658020551</v>
          </cell>
        </row>
        <row r="57">
          <cell r="A57">
            <v>0.67500000000000004</v>
          </cell>
          <cell r="B57">
            <v>0.28291021299287716</v>
          </cell>
          <cell r="C57">
            <v>2277.0273393993434</v>
          </cell>
        </row>
        <row r="58">
          <cell r="A58">
            <v>0.7</v>
          </cell>
          <cell r="B58">
            <v>0.27996918959188827</v>
          </cell>
          <cell r="C58">
            <v>2336.8138971507096</v>
          </cell>
        </row>
        <row r="59">
          <cell r="A59">
            <v>0.72499999999999998</v>
          </cell>
          <cell r="B59">
            <v>0.27711000050965257</v>
          </cell>
          <cell r="C59">
            <v>2395.5544809943199</v>
          </cell>
        </row>
        <row r="60">
          <cell r="A60">
            <v>0.75</v>
          </cell>
          <cell r="B60">
            <v>0.27432815382809717</v>
          </cell>
          <cell r="C60">
            <v>2453.2821036728342</v>
          </cell>
        </row>
        <row r="61">
          <cell r="A61">
            <v>0.77500000000000002</v>
          </cell>
          <cell r="B61">
            <v>0.27161953673389466</v>
          </cell>
          <cell r="C61">
            <v>2510.0279251367801</v>
          </cell>
        </row>
        <row r="62">
          <cell r="A62">
            <v>0.8</v>
          </cell>
          <cell r="B62">
            <v>0.26898037263682389</v>
          </cell>
          <cell r="C62">
            <v>2565.821408541442</v>
          </cell>
        </row>
        <row r="63">
          <cell r="A63">
            <v>0.82499999999999996</v>
          </cell>
          <cell r="B63">
            <v>0.26640718430727239</v>
          </cell>
          <cell r="C63">
            <v>2620.6904587580025</v>
          </cell>
        </row>
        <row r="64">
          <cell r="A64">
            <v>0.85</v>
          </cell>
          <cell r="B64">
            <v>0.2638967620330902</v>
          </cell>
          <cell r="C64">
            <v>2674.6615458257679</v>
          </cell>
        </row>
        <row r="65">
          <cell r="A65">
            <v>0.875</v>
          </cell>
          <cell r="B65">
            <v>0.26144613598635713</v>
          </cell>
          <cell r="C65">
            <v>2727.7598153740519</v>
          </cell>
        </row>
        <row r="66">
          <cell r="A66">
            <v>0.9</v>
          </cell>
          <cell r="B66">
            <v>0.25905255214036832</v>
          </cell>
          <cell r="C66">
            <v>2780.0091877189489</v>
          </cell>
        </row>
        <row r="67">
          <cell r="A67">
            <v>0.92500000000000004</v>
          </cell>
          <cell r="B67">
            <v>0.25671345119582117</v>
          </cell>
          <cell r="C67">
            <v>2831.4324470759511</v>
          </cell>
        </row>
        <row r="68">
          <cell r="A68">
            <v>0.95</v>
          </cell>
          <cell r="B68">
            <v>0.25442645006990677</v>
          </cell>
          <cell r="C68">
            <v>2882.0513221121359</v>
          </cell>
        </row>
        <row r="69">
          <cell r="A69">
            <v>0.97499999999999998</v>
          </cell>
          <cell r="B69">
            <v>0.25218932557810519</v>
          </cell>
          <cell r="C69">
            <v>2931.8865588820058</v>
          </cell>
        </row>
        <row r="70">
          <cell r="A70">
            <v>1</v>
          </cell>
          <cell r="B70">
            <v>0.25</v>
          </cell>
          <cell r="C70">
            <v>2980.9579870417283</v>
          </cell>
        </row>
        <row r="71">
          <cell r="A71">
            <v>1.0249999999999999</v>
          </cell>
          <cell r="B71">
            <v>0.24785652827045071</v>
          </cell>
          <cell r="C71">
            <v>3029.2845801117587</v>
          </cell>
        </row>
        <row r="72">
          <cell r="A72">
            <v>1.05</v>
          </cell>
          <cell r="B72">
            <v>0.24575708657836168</v>
          </cell>
          <cell r="C72">
            <v>3076.8845104530656</v>
          </cell>
        </row>
        <row r="73">
          <cell r="A73">
            <v>1.075</v>
          </cell>
          <cell r="B73">
            <v>0.24369996218891049</v>
          </cell>
          <cell r="C73">
            <v>3123.7751995338399</v>
          </cell>
        </row>
        <row r="74">
          <cell r="A74">
            <v>1.1000000000000001</v>
          </cell>
          <cell r="B74">
            <v>0.24168354433286826</v>
          </cell>
          <cell r="C74">
            <v>3169.9733639887163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D75"/>
  <sheetViews>
    <sheetView tabSelected="1" topLeftCell="A7" workbookViewId="0">
      <selection activeCell="D28" sqref="D28"/>
    </sheetView>
  </sheetViews>
  <sheetFormatPr defaultRowHeight="15" x14ac:dyDescent="0.25"/>
  <cols>
    <col min="1" max="1" width="17" customWidth="1"/>
    <col min="2" max="2" width="30.7109375" customWidth="1"/>
    <col min="3" max="3" width="10" bestFit="1" customWidth="1"/>
    <col min="4" max="4" width="12.85546875" customWidth="1"/>
    <col min="5" max="5" width="17.5703125" customWidth="1"/>
  </cols>
  <sheetData>
    <row r="16" spans="2:4" x14ac:dyDescent="0.25">
      <c r="B16" t="s">
        <v>0</v>
      </c>
      <c r="C16" t="s">
        <v>1</v>
      </c>
      <c r="D16" s="3">
        <v>8</v>
      </c>
    </row>
    <row r="17" spans="1:4" x14ac:dyDescent="0.25">
      <c r="B17" t="s">
        <v>2</v>
      </c>
      <c r="C17" t="s">
        <v>3</v>
      </c>
      <c r="D17" s="3">
        <v>0.5</v>
      </c>
    </row>
    <row r="18" spans="1:4" x14ac:dyDescent="0.25">
      <c r="B18" t="s">
        <v>4</v>
      </c>
      <c r="C18" t="s">
        <v>5</v>
      </c>
      <c r="D18" s="3">
        <v>1</v>
      </c>
    </row>
    <row r="19" spans="1:4" x14ac:dyDescent="0.25">
      <c r="B19" t="s">
        <v>17</v>
      </c>
      <c r="D19" s="3">
        <v>8</v>
      </c>
    </row>
    <row r="21" spans="1:4" x14ac:dyDescent="0.25">
      <c r="B21" t="s">
        <v>6</v>
      </c>
      <c r="C21" t="s">
        <v>7</v>
      </c>
      <c r="D21">
        <f>EXP(ln_R0)</f>
        <v>2980.9579870417283</v>
      </c>
    </row>
    <row r="22" spans="1:4" ht="60" x14ac:dyDescent="0.25">
      <c r="B22" s="1" t="s">
        <v>18</v>
      </c>
      <c r="C22" t="s">
        <v>8</v>
      </c>
      <c r="D22">
        <f>Recr_virgin_adj*D19</f>
        <v>23847.663896333826</v>
      </c>
    </row>
    <row r="24" spans="1:4" x14ac:dyDescent="0.25">
      <c r="B24" t="s">
        <v>9</v>
      </c>
      <c r="C24" t="s">
        <v>10</v>
      </c>
      <c r="D24">
        <f>LN(1/(SPB_virgin_adj/Recr_virgin_adj))</f>
        <v>-2.0794415416798357</v>
      </c>
    </row>
    <row r="26" spans="1:4" x14ac:dyDescent="0.25">
      <c r="B26" t="s">
        <v>11</v>
      </c>
      <c r="C26" t="s">
        <v>12</v>
      </c>
      <c r="D26">
        <f>SRZ_0+sfrac*(0-SRZ_0)</f>
        <v>-1.0397207708399179</v>
      </c>
    </row>
    <row r="28" spans="1:4" x14ac:dyDescent="0.25">
      <c r="A28" t="s">
        <v>13</v>
      </c>
    </row>
    <row r="30" spans="1:4" x14ac:dyDescent="0.25">
      <c r="A30" s="1" t="s">
        <v>14</v>
      </c>
      <c r="B30" s="2" t="s">
        <v>15</v>
      </c>
      <c r="C30" t="s">
        <v>16</v>
      </c>
    </row>
    <row r="31" spans="1:4" x14ac:dyDescent="0.25">
      <c r="A31">
        <v>0</v>
      </c>
      <c r="B31">
        <f>EXP((1-(A31)^shape)*(SRZ_max-SRZ_0)+SRZ_0)</f>
        <v>0.35355339059327379</v>
      </c>
      <c r="C31">
        <f>A31*SPB_virgin_adj*B31</f>
        <v>0</v>
      </c>
    </row>
    <row r="32" spans="1:4" x14ac:dyDescent="0.25">
      <c r="A32">
        <v>2.5000000000000001E-2</v>
      </c>
      <c r="B32">
        <f>EXP((1-(A32)^shape)*(SRZ_max-SRZ_0)+SRZ_0)</f>
        <v>0.3444818792314262</v>
      </c>
      <c r="C32">
        <f>A32*SPB_virgin_adj*B32</f>
        <v>205.37720185721281</v>
      </c>
    </row>
    <row r="33" spans="1:3" x14ac:dyDescent="0.25">
      <c r="A33">
        <v>0.05</v>
      </c>
      <c r="B33">
        <f>EXP((1-(A33)^shape)*(SRZ_max-SRZ_0)+SRZ_0)</f>
        <v>0.33564312569506588</v>
      </c>
      <c r="C33">
        <f>A33*SPB_virgin_adj*B33</f>
        <v>400.21522253454299</v>
      </c>
    </row>
    <row r="34" spans="1:3" x14ac:dyDescent="0.25">
      <c r="A34">
        <v>7.4999999999999997E-2</v>
      </c>
      <c r="B34">
        <f>EXP((1-(A34)^shape)*(SRZ_max-SRZ_0)+SRZ_0)</f>
        <v>0.32703115785858283</v>
      </c>
      <c r="C34">
        <f>A34*SPB_virgin_adj*B34</f>
        <v>584.91968521802801</v>
      </c>
    </row>
    <row r="35" spans="1:3" x14ac:dyDescent="0.25">
      <c r="A35">
        <v>0.1</v>
      </c>
      <c r="B35">
        <f>EXP((1-(A35)^shape)*(SRZ_max-SRZ_0)+SRZ_0)</f>
        <v>0.31864015682981556</v>
      </c>
      <c r="C35">
        <f>A35*SPB_virgin_adj*B35</f>
        <v>759.88233639525413</v>
      </c>
    </row>
    <row r="36" spans="1:3" x14ac:dyDescent="0.25">
      <c r="A36">
        <v>0.125</v>
      </c>
      <c r="B36">
        <f>EXP((1-(A36)^shape)*(SRZ_max-SRZ_0)+SRZ_0)</f>
        <v>0.310464453018371</v>
      </c>
      <c r="C36">
        <f>A36*SPB_virgin_adj*B36</f>
        <v>925.48149091765447</v>
      </c>
    </row>
    <row r="37" spans="1:3" x14ac:dyDescent="0.25">
      <c r="A37">
        <v>0.15</v>
      </c>
      <c r="B37">
        <f>EXP((1-(A37)^shape)*(SRZ_max-SRZ_0)+SRZ_0)</f>
        <v>0.30249852230482316</v>
      </c>
      <c r="C37">
        <f>A37*SPB_virgin_adj*B37</f>
        <v>1082.0824633594596</v>
      </c>
    </row>
    <row r="38" spans="1:3" x14ac:dyDescent="0.25">
      <c r="A38">
        <v>0.17499999999999999</v>
      </c>
      <c r="B38">
        <f>EXP((1-(A38)^shape)*(SRZ_max-SRZ_0)+SRZ_0)</f>
        <v>0.29473698230820322</v>
      </c>
      <c r="C38">
        <f>A38*SPB_virgin_adj*B38</f>
        <v>1230.0379860835008</v>
      </c>
    </row>
    <row r="39" spans="1:3" x14ac:dyDescent="0.25">
      <c r="A39">
        <v>0.2</v>
      </c>
      <c r="B39">
        <f>EXP((1-(A39)^shape)*(SRZ_max-SRZ_0)+SRZ_0)</f>
        <v>0.28717458874925883</v>
      </c>
      <c r="C39">
        <f>A39*SPB_virgin_adj*B39</f>
        <v>1369.6886144120431</v>
      </c>
    </row>
    <row r="40" spans="1:3" x14ac:dyDescent="0.25">
      <c r="A40">
        <v>0.22500000000000001</v>
      </c>
      <c r="B40">
        <f>EXP((1-(A40)^shape)*(SRZ_max-SRZ_0)+SRZ_0)</f>
        <v>0.2798062319070253</v>
      </c>
      <c r="C40">
        <f>A40*SPB_virgin_adj*B40</f>
        <v>1501.3631192891348</v>
      </c>
    </row>
    <row r="41" spans="1:3" x14ac:dyDescent="0.25">
      <c r="A41">
        <v>0.25</v>
      </c>
      <c r="B41">
        <f>EXP((1-(A41)^shape)*(SRZ_max-SRZ_0)+SRZ_0)</f>
        <v>0.27262693316631442</v>
      </c>
      <c r="C41">
        <f>A41*SPB_virgin_adj*B41</f>
        <v>1625.3788678096328</v>
      </c>
    </row>
    <row r="42" spans="1:3" x14ac:dyDescent="0.25">
      <c r="A42">
        <v>0.27500000000000002</v>
      </c>
      <c r="B42">
        <f>EXP((1-(A42)^shape)*(SRZ_max-SRZ_0)+SRZ_0)</f>
        <v>0.26563184165378823</v>
      </c>
      <c r="C42">
        <f>A42*SPB_virgin_adj*B42</f>
        <v>1742.0421919790201</v>
      </c>
    </row>
    <row r="43" spans="1:3" x14ac:dyDescent="0.25">
      <c r="A43">
        <v>0.3</v>
      </c>
      <c r="B43">
        <f>EXP((1-(A43)^shape)*(SRZ_max-SRZ_0)+SRZ_0)</f>
        <v>0.2588162309603444</v>
      </c>
      <c r="C43">
        <f>A43*SPB_virgin_adj*B43</f>
        <v>1851.6487460574606</v>
      </c>
    </row>
    <row r="44" spans="1:3" x14ac:dyDescent="0.25">
      <c r="A44">
        <v>0.32500000000000001</v>
      </c>
      <c r="B44">
        <f>EXP((1-(A44)^shape)*(SRZ_max-SRZ_0)+SRZ_0)</f>
        <v>0.2521754959475998</v>
      </c>
      <c r="C44">
        <f>A44*SPB_virgin_adj*B44</f>
        <v>1954.4838528311373</v>
      </c>
    </row>
    <row r="45" spans="1:3" x14ac:dyDescent="0.25">
      <c r="A45">
        <v>0.35</v>
      </c>
      <c r="B45">
        <f>EXP((1-(A45)^shape)*(SRZ_max-SRZ_0)+SRZ_0)</f>
        <v>0.24570514963631276</v>
      </c>
      <c r="C45">
        <f>A45*SPB_virgin_adj*B45</f>
        <v>2050.8228391438183</v>
      </c>
    </row>
    <row r="46" spans="1:3" x14ac:dyDescent="0.25">
      <c r="A46">
        <v>0.375</v>
      </c>
      <c r="B46">
        <f>EXP((1-(A46)^shape)*(SRZ_max-SRZ_0)+SRZ_0)</f>
        <v>0.23940082017464345</v>
      </c>
      <c r="C46">
        <f>A46*SPB_virgin_adj*B46</f>
        <v>2140.9313610118315</v>
      </c>
    </row>
    <row r="47" spans="1:3" x14ac:dyDescent="0.25">
      <c r="A47">
        <v>0.4</v>
      </c>
      <c r="B47">
        <f>EXP((1-(A47)^shape)*(SRZ_max-SRZ_0)+SRZ_0)</f>
        <v>0.23325824788420191</v>
      </c>
      <c r="C47">
        <f>A47*SPB_virgin_adj*B47</f>
        <v>2225.0657186360672</v>
      </c>
    </row>
    <row r="48" spans="1:3" x14ac:dyDescent="0.25">
      <c r="A48">
        <v>0.42499999999999999</v>
      </c>
      <c r="B48">
        <f>EXP((1-(A48)^shape)*(SRZ_max-SRZ_0)+SRZ_0)</f>
        <v>0.22727328238188982</v>
      </c>
      <c r="C48">
        <f>A48*SPB_virgin_adj*B48</f>
        <v>2303.4731616154472</v>
      </c>
    </row>
    <row r="49" spans="1:3" x14ac:dyDescent="0.25">
      <c r="A49">
        <v>0.45</v>
      </c>
      <c r="B49">
        <f>EXP((1-(A49)^shape)*(SRZ_max-SRZ_0)+SRZ_0)</f>
        <v>0.22144187977559016</v>
      </c>
      <c r="C49">
        <f>A49*SPB_virgin_adj*B49</f>
        <v>2376.3921846572866</v>
      </c>
    </row>
    <row r="50" spans="1:3" x14ac:dyDescent="0.25">
      <c r="A50">
        <v>0.47499999999999998</v>
      </c>
      <c r="B50">
        <f>EXP((1-(A50)^shape)*(SRZ_max-SRZ_0)+SRZ_0)</f>
        <v>0.21576009993180958</v>
      </c>
      <c r="C50">
        <f>A50*SPB_virgin_adj*B50</f>
        <v>2444.0528140712672</v>
      </c>
    </row>
    <row r="51" spans="1:3" x14ac:dyDescent="0.25">
      <c r="A51">
        <v>0.5</v>
      </c>
      <c r="B51">
        <f>EXP((1-(A51)^shape)*(SRZ_max-SRZ_0)+SRZ_0)</f>
        <v>0.21022410381342868</v>
      </c>
      <c r="C51">
        <f>A51*SPB_virgin_adj*B51</f>
        <v>2506.6768853253188</v>
      </c>
    </row>
    <row r="52" spans="1:3" x14ac:dyDescent="0.25">
      <c r="A52">
        <v>0.52500000000000002</v>
      </c>
      <c r="B52">
        <f>EXP((1-(A52)^shape)*(SRZ_max-SRZ_0)+SRZ_0)</f>
        <v>0.20483015088576009</v>
      </c>
      <c r="C52">
        <f>A52*SPB_virgin_adj*B52</f>
        <v>2564.4783119334493</v>
      </c>
    </row>
    <row r="53" spans="1:3" x14ac:dyDescent="0.25">
      <c r="A53">
        <v>0.55000000000000004</v>
      </c>
      <c r="B53">
        <f>EXP((1-(A53)^shape)*(SRZ_max-SRZ_0)+SRZ_0)</f>
        <v>0.19957459658916249</v>
      </c>
      <c r="C53">
        <f>A53*SPB_virgin_adj*B53</f>
        <v>2617.6633459376171</v>
      </c>
    </row>
    <row r="54" spans="1:3" x14ac:dyDescent="0.25">
      <c r="A54">
        <v>0.57499999999999996</v>
      </c>
      <c r="B54">
        <f>EXP((1-(A54)^shape)*(SRZ_max-SRZ_0)+SRZ_0)</f>
        <v>0.19445388987650236</v>
      </c>
      <c r="C54">
        <f>A54*SPB_virgin_adj*B54</f>
        <v>2666.4308302379845</v>
      </c>
    </row>
    <row r="55" spans="1:3" x14ac:dyDescent="0.25">
      <c r="A55">
        <v>0.6</v>
      </c>
      <c r="B55">
        <f>EXP((1-(A55)^shape)*(SRZ_max-SRZ_0)+SRZ_0)</f>
        <v>0.1894645708137998</v>
      </c>
      <c r="C55">
        <f>A55*SPB_virgin_adj*B55</f>
        <v>2710.9724430183819</v>
      </c>
    </row>
    <row r="56" spans="1:3" x14ac:dyDescent="0.25">
      <c r="A56">
        <v>0.625</v>
      </c>
      <c r="B56">
        <f>EXP((1-(A56)^shape)*(SRZ_max-SRZ_0)+SRZ_0)</f>
        <v>0.18460326824243745</v>
      </c>
      <c r="C56">
        <f>A56*SPB_virgin_adj*B56</f>
        <v>2751.472934506503</v>
      </c>
    </row>
    <row r="57" spans="1:3" x14ac:dyDescent="0.25">
      <c r="A57">
        <v>0.65</v>
      </c>
      <c r="B57">
        <f>EXP((1-(A57)^shape)*(SRZ_max-SRZ_0)+SRZ_0)</f>
        <v>0.17986669750135251</v>
      </c>
      <c r="C57">
        <f>A57*SPB_virgin_adj*B57</f>
        <v>2788.1103563012716</v>
      </c>
    </row>
    <row r="58" spans="1:3" x14ac:dyDescent="0.25">
      <c r="A58">
        <v>0.67500000000000004</v>
      </c>
      <c r="B58">
        <f>EXP((1-(A58)^shape)*(SRZ_max-SRZ_0)+SRZ_0)</f>
        <v>0.17525165820767319</v>
      </c>
      <c r="C58">
        <f>A58*SPB_virgin_adj*B58</f>
        <v>2821.0562834929406</v>
      </c>
    </row>
    <row r="59" spans="1:3" x14ac:dyDescent="0.25">
      <c r="A59">
        <v>0.7</v>
      </c>
      <c r="B59">
        <f>EXP((1-(A59)^shape)*(SRZ_max-SRZ_0)+SRZ_0)</f>
        <v>0.17075503209429949</v>
      </c>
      <c r="C59">
        <f>A59*SPB_virgin_adj*B59</f>
        <v>2850.4760297947846</v>
      </c>
    </row>
    <row r="60" spans="1:3" x14ac:dyDescent="0.25">
      <c r="A60">
        <v>0.72499999999999998</v>
      </c>
      <c r="B60">
        <f>EXP((1-(A60)^shape)*(SRZ_max-SRZ_0)+SRZ_0)</f>
        <v>0.16637378090296792</v>
      </c>
      <c r="C60">
        <f>A60*SPB_virgin_adj*B60</f>
        <v>2876.52885589879</v>
      </c>
    </row>
    <row r="61" spans="1:3" x14ac:dyDescent="0.25">
      <c r="A61">
        <v>0.75</v>
      </c>
      <c r="B61">
        <f>EXP((1-(A61)^shape)*(SRZ_max-SRZ_0)+SRZ_0)</f>
        <v>0.16210494433137623</v>
      </c>
      <c r="C61">
        <f>A61*SPB_virgin_adj*B61</f>
        <v>2899.3681712614239</v>
      </c>
    </row>
    <row r="62" spans="1:3" x14ac:dyDescent="0.25">
      <c r="A62">
        <v>0.77500000000000002</v>
      </c>
      <c r="B62">
        <f>EXP((1-(A62)^shape)*(SRZ_max-SRZ_0)+SRZ_0)</f>
        <v>0.15794563803298056</v>
      </c>
      <c r="C62">
        <f>A62*SPB_virgin_adj*B62</f>
        <v>2919.1417295194542</v>
      </c>
    </row>
    <row r="63" spans="1:3" x14ac:dyDescent="0.25">
      <c r="A63">
        <v>0.8</v>
      </c>
      <c r="B63">
        <f>EXP((1-(A63)^shape)*(SRZ_max-SRZ_0)+SRZ_0)</f>
        <v>0.15389305166811457</v>
      </c>
      <c r="C63">
        <f>A63*SPB_virgin_adj*B63</f>
        <v>2935.9918177298659</v>
      </c>
    </row>
    <row r="64" spans="1:3" x14ac:dyDescent="0.25">
      <c r="A64">
        <v>0.82499999999999996</v>
      </c>
      <c r="B64">
        <f>EXP((1-(A64)^shape)*(SRZ_max-SRZ_0)+SRZ_0)</f>
        <v>0.14994444700511278</v>
      </c>
      <c r="C64">
        <f>A64*SPB_virgin_adj*B64</f>
        <v>2950.0554396221441</v>
      </c>
    </row>
    <row r="65" spans="1:3" x14ac:dyDescent="0.25">
      <c r="A65">
        <v>0.85</v>
      </c>
      <c r="B65">
        <f>EXP((1-(A65)^shape)*(SRZ_max-SRZ_0)+SRZ_0)</f>
        <v>0.14609715607015572</v>
      </c>
      <c r="C65">
        <f>A65*SPB_virgin_adj*B65</f>
        <v>2961.4644930456056</v>
      </c>
    </row>
    <row r="66" spans="1:3" x14ac:dyDescent="0.25">
      <c r="A66">
        <v>0.875</v>
      </c>
      <c r="B66">
        <f>EXP((1-(A66)^shape)*(SRZ_max-SRZ_0)+SRZ_0)</f>
        <v>0.14234857934458647</v>
      </c>
      <c r="C66">
        <f>A66*SPB_virgin_adj*B66</f>
        <v>2970.3459417890176</v>
      </c>
    </row>
    <row r="67" spans="1:3" x14ac:dyDescent="0.25">
      <c r="A67">
        <v>0.9</v>
      </c>
      <c r="B67">
        <f>EXP((1-(A67)^shape)*(SRZ_max-SRZ_0)+SRZ_0)</f>
        <v>0.13869618400848066</v>
      </c>
      <c r="C67">
        <f>A67*SPB_virgin_adj*B67</f>
        <v>2976.8219819444853</v>
      </c>
    </row>
    <row r="68" spans="1:3" x14ac:dyDescent="0.25">
      <c r="A68">
        <v>0.92500000000000004</v>
      </c>
      <c r="B68">
        <f>EXP((1-(A68)^shape)*(SRZ_max-SRZ_0)+SRZ_0)</f>
        <v>0.13513750222928303</v>
      </c>
      <c r="C68">
        <f>A68*SPB_virgin_adj*B68</f>
        <v>2981.0102029824543</v>
      </c>
    </row>
    <row r="69" spans="1:3" x14ac:dyDescent="0.25">
      <c r="A69">
        <v>0.95</v>
      </c>
      <c r="B69">
        <f>EXP((1-(A69)^shape)*(SRZ_max-SRZ_0)+SRZ_0)</f>
        <v>0.13167012949435453</v>
      </c>
      <c r="C69">
        <f>A69*SPB_virgin_adj*B69</f>
        <v>2983.0237436997122</v>
      </c>
    </row>
    <row r="70" spans="1:3" x14ac:dyDescent="0.25">
      <c r="A70">
        <v>0.97499999999999998</v>
      </c>
      <c r="B70">
        <f>EXP((1-(A70)^shape)*(SRZ_max-SRZ_0)+SRZ_0)</f>
        <v>0.12829172298630304</v>
      </c>
      <c r="C70">
        <f>A70*SPB_virgin_adj*B70</f>
        <v>2982.9714431974462</v>
      </c>
    </row>
    <row r="71" spans="1:3" x14ac:dyDescent="0.25">
      <c r="A71">
        <v>1</v>
      </c>
      <c r="B71">
        <f>EXP((1-(A71)^shape)*(SRZ_max-SRZ_0)+SRZ_0)</f>
        <v>0.12500000000000003</v>
      </c>
      <c r="C71">
        <f>A71*SPB_virgin_adj*B71</f>
        <v>2980.9579870417288</v>
      </c>
    </row>
    <row r="72" spans="1:3" x14ac:dyDescent="0.25">
      <c r="A72">
        <v>1.0249999999999999</v>
      </c>
      <c r="B72">
        <f>EXP((1-(A72)^shape)*(SRZ_max-SRZ_0)+SRZ_0)</f>
        <v>0.12179273640021342</v>
      </c>
      <c r="C72">
        <f>A72*SPB_virgin_adj*B72</f>
        <v>2977.0840487542487</v>
      </c>
    </row>
    <row r="73" spans="1:3" x14ac:dyDescent="0.25">
      <c r="A73">
        <v>1.05</v>
      </c>
      <c r="B73">
        <f>EXP((1-(A73)^shape)*(SRZ_max-SRZ_0)+SRZ_0)</f>
        <v>0.1186677651188149</v>
      </c>
      <c r="C73">
        <f>A73*SPB_virgin_adj*B73</f>
        <v>2971.4464267767139</v>
      </c>
    </row>
    <row r="74" spans="1:3" x14ac:dyDescent="0.25">
      <c r="A74">
        <v>1.075</v>
      </c>
      <c r="B74">
        <f>EXP((1-(A74)^shape)*(SRZ_max-SRZ_0)+SRZ_0)</f>
        <v>0.11562297469054608</v>
      </c>
      <c r="C74">
        <f>A74*SPB_virgin_adj*B74</f>
        <v>2964.1381770480398</v>
      </c>
    </row>
    <row r="75" spans="1:3" x14ac:dyDescent="0.25">
      <c r="A75">
        <v>1.1000000000000001</v>
      </c>
      <c r="B75">
        <f>EXP((1-(A75)^shape)*(SRZ_max-SRZ_0)+SRZ_0)</f>
        <v>0.1126563078263538</v>
      </c>
      <c r="C75">
        <f>A75*SPB_virgin_adj*B75</f>
        <v>2955.2487413292884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Sheet1</vt:lpstr>
      <vt:lpstr>ln_R0</vt:lpstr>
      <vt:lpstr>Recr_virgin_adj</vt:lpstr>
      <vt:lpstr>Sheet1!sfrac</vt:lpstr>
      <vt:lpstr>shape</vt:lpstr>
      <vt:lpstr>SPB_virgin_adj</vt:lpstr>
      <vt:lpstr>SRZ_0</vt:lpstr>
      <vt:lpstr>SRZ_max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Methot, Richard</dc:creator>
  <cp:lastModifiedBy>Methot, Richard</cp:lastModifiedBy>
  <dcterms:created xsi:type="dcterms:W3CDTF">2015-11-24T06:49:00Z</dcterms:created>
  <dcterms:modified xsi:type="dcterms:W3CDTF">2015-11-24T06:52:56Z</dcterms:modified>
</cp:coreProperties>
</file>